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9630" windowHeight="2355" activeTab="0"/>
  </bookViews>
  <sheets>
    <sheet name="GENERAL" sheetId="1" r:id="rId1"/>
  </sheets>
  <definedNames>
    <definedName name="_Fill" hidden="1">#REF!</definedName>
    <definedName name="_Regression_Int" localSheetId="0" hidden="1">1</definedName>
    <definedName name="_xlnm.Print_Area" localSheetId="0">'GENERAL'!$B$2:$J$28</definedName>
    <definedName name="Print_Area_MI" localSheetId="0">'GENERAL'!$B$2:$J$28</definedName>
  </definedNames>
  <calcPr fullCalcOnLoad="1"/>
</workbook>
</file>

<file path=xl/sharedStrings.xml><?xml version="1.0" encoding="utf-8"?>
<sst xmlns="http://schemas.openxmlformats.org/spreadsheetml/2006/main" count="30" uniqueCount="20">
  <si>
    <t>Facility Name:</t>
  </si>
  <si>
    <t>Codes</t>
  </si>
  <si>
    <t>Stack Diameter in Meters :</t>
  </si>
  <si>
    <t>Code:</t>
  </si>
  <si>
    <t>Value:</t>
  </si>
  <si>
    <t>1 = Inches</t>
  </si>
  <si>
    <t>2 = Feet</t>
  </si>
  <si>
    <t>Stack Height in Meters :</t>
  </si>
  <si>
    <t>Stack Gas Temp ° K:</t>
  </si>
  <si>
    <t>3 = Degrees F</t>
  </si>
  <si>
    <t>4 = Degrees C</t>
  </si>
  <si>
    <t>Stack Gas Velocity (M/Sec):</t>
  </si>
  <si>
    <t>5 = Ft/Min</t>
  </si>
  <si>
    <t>Nat Gas Rate in MMSCF:</t>
  </si>
  <si>
    <t>Receptor Distance (m):</t>
  </si>
  <si>
    <t>6 = ACFM</t>
  </si>
  <si>
    <t>7 = DSCF</t>
  </si>
  <si>
    <t>8 = Ft/Sec</t>
  </si>
  <si>
    <t>9 = BTU</t>
  </si>
  <si>
    <t>10 = SCF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</si>
</sst>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E+00_)"/>
  </numFmts>
  <fonts count="4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3"/>
      <name val="Arial"/>
      <family val="2"/>
    </font>
    <font>
      <sz val="12"/>
      <color indexed="9"/>
      <name val="Arial"/>
      <family val="2"/>
    </font>
    <font>
      <u val="single"/>
      <sz val="10.2"/>
      <color indexed="12"/>
      <name val="Courier"/>
      <family val="3"/>
    </font>
    <font>
      <u val="single"/>
      <sz val="10.2"/>
      <color indexed="36"/>
      <name val="Courier"/>
      <family val="3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65" fontId="6" fillId="0" borderId="10" xfId="0" applyNumberFormat="1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>
      <alignment/>
    </xf>
    <xf numFmtId="0" fontId="6" fillId="33" borderId="13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>
      <alignment/>
    </xf>
    <xf numFmtId="0" fontId="6" fillId="34" borderId="16" xfId="0" applyFont="1" applyFill="1" applyBorder="1" applyAlignment="1" applyProtection="1">
      <alignment/>
      <protection locked="0"/>
    </xf>
    <xf numFmtId="0" fontId="5" fillId="34" borderId="16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0</xdr:colOff>
      <xdr:row>28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5250" y="76200"/>
          <a:ext cx="7858125" cy="5191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2:J28"/>
  <sheetViews>
    <sheetView showGridLines="0" tabSelected="1" zoomScale="85" zoomScaleNormal="85" zoomScalePageLayoutView="0" workbookViewId="0" topLeftCell="A1">
      <selection activeCell="L30" sqref="L30"/>
    </sheetView>
  </sheetViews>
  <sheetFormatPr defaultColWidth="9.796875" defaultRowHeight="15"/>
  <cols>
    <col min="1" max="1" width="1" style="1" customWidth="1"/>
    <col min="2" max="2" width="14.19921875" style="1" customWidth="1"/>
    <col min="3" max="3" width="9.09765625" style="1" customWidth="1"/>
    <col min="4" max="4" width="10.3984375" style="1" bestFit="1" customWidth="1"/>
    <col min="5" max="5" width="5.69921875" style="1" customWidth="1"/>
    <col min="6" max="6" width="6.796875" style="1" customWidth="1"/>
    <col min="7" max="7" width="10.296875" style="1" bestFit="1" customWidth="1"/>
    <col min="8" max="8" width="3.59765625" style="1" customWidth="1"/>
    <col min="9" max="9" width="12.59765625" style="1" customWidth="1"/>
    <col min="10" max="16384" width="9.796875" style="1" customWidth="1"/>
  </cols>
  <sheetData>
    <row r="1" ht="6" customHeight="1" thickBot="1"/>
    <row r="2" spans="2:10" ht="15">
      <c r="B2" s="10"/>
      <c r="C2" s="14"/>
      <c r="D2" s="14"/>
      <c r="E2" s="14"/>
      <c r="F2" s="24"/>
      <c r="G2" s="24"/>
      <c r="H2" s="24"/>
      <c r="I2" s="24"/>
      <c r="J2" s="29"/>
    </row>
    <row r="3" spans="2:10" ht="15">
      <c r="B3" s="8"/>
      <c r="C3" s="15"/>
      <c r="D3" s="15"/>
      <c r="E3" s="15"/>
      <c r="F3" s="17"/>
      <c r="G3" s="17"/>
      <c r="H3" s="17"/>
      <c r="I3" s="17"/>
      <c r="J3" s="27"/>
    </row>
    <row r="4" spans="2:10" ht="16.5" thickBot="1">
      <c r="B4" s="11" t="s">
        <v>0</v>
      </c>
      <c r="C4" s="22"/>
      <c r="D4" s="22"/>
      <c r="E4" s="22"/>
      <c r="F4" s="22"/>
      <c r="G4" s="23"/>
      <c r="H4" s="23"/>
      <c r="I4" s="17"/>
      <c r="J4" s="27"/>
    </row>
    <row r="5" spans="2:10" ht="15.75" thickTop="1">
      <c r="B5" s="8"/>
      <c r="C5" s="16"/>
      <c r="D5" s="16"/>
      <c r="E5" s="16"/>
      <c r="F5" s="16"/>
      <c r="G5" s="17"/>
      <c r="H5" s="17"/>
      <c r="I5" s="17"/>
      <c r="J5" s="27"/>
    </row>
    <row r="6" spans="2:10" ht="15.75">
      <c r="B6" s="8"/>
      <c r="C6" s="17"/>
      <c r="D6" s="17"/>
      <c r="E6" s="17"/>
      <c r="F6" s="17"/>
      <c r="G6" s="17"/>
      <c r="H6" s="17"/>
      <c r="I6" s="25" t="s">
        <v>1</v>
      </c>
      <c r="J6" s="27"/>
    </row>
    <row r="7" spans="2:10" ht="15">
      <c r="B7" s="12" t="s">
        <v>2</v>
      </c>
      <c r="C7" s="18"/>
      <c r="D7" s="2" t="str">
        <f>IF(G7=1,G8/12*0.3048,IF(G7=2,G8*0.3048,"Try Again"))</f>
        <v>Try Again</v>
      </c>
      <c r="E7" s="16"/>
      <c r="F7" s="26" t="s">
        <v>3</v>
      </c>
      <c r="G7" s="5"/>
      <c r="H7" s="16"/>
      <c r="I7" s="16"/>
      <c r="J7" s="27"/>
    </row>
    <row r="8" spans="2:10" ht="15">
      <c r="B8" s="8"/>
      <c r="C8" s="16"/>
      <c r="D8" s="16"/>
      <c r="E8" s="17"/>
      <c r="F8" s="26" t="s">
        <v>4</v>
      </c>
      <c r="G8" s="5"/>
      <c r="H8" s="16"/>
      <c r="I8" s="26" t="s">
        <v>5</v>
      </c>
      <c r="J8" s="27"/>
    </row>
    <row r="9" spans="2:10" ht="15">
      <c r="B9" s="8"/>
      <c r="C9" s="16"/>
      <c r="D9" s="17"/>
      <c r="E9" s="17"/>
      <c r="F9" s="30"/>
      <c r="G9" s="16"/>
      <c r="H9" s="17"/>
      <c r="I9" s="26" t="s">
        <v>6</v>
      </c>
      <c r="J9" s="27"/>
    </row>
    <row r="10" spans="2:10" ht="15">
      <c r="B10" s="12" t="s">
        <v>7</v>
      </c>
      <c r="C10" s="19"/>
      <c r="D10" s="2" t="str">
        <f>IF(G10=1,G11/12*0.3048,IF(G10=2,G11*0.3048,"Try Again"))</f>
        <v>Try Again</v>
      </c>
      <c r="E10" s="16"/>
      <c r="F10" s="26" t="s">
        <v>3</v>
      </c>
      <c r="G10" s="5"/>
      <c r="H10" s="16"/>
      <c r="I10" s="16"/>
      <c r="J10" s="27"/>
    </row>
    <row r="11" spans="2:10" ht="15">
      <c r="B11" s="8"/>
      <c r="C11" s="20"/>
      <c r="D11" s="16"/>
      <c r="E11" s="17"/>
      <c r="F11" s="26" t="s">
        <v>4</v>
      </c>
      <c r="G11" s="5"/>
      <c r="H11" s="16"/>
      <c r="I11" s="16"/>
      <c r="J11" s="27"/>
    </row>
    <row r="12" spans="2:10" ht="15">
      <c r="B12" s="8"/>
      <c r="C12" s="20"/>
      <c r="D12" s="17"/>
      <c r="E12" s="17"/>
      <c r="F12" s="30"/>
      <c r="G12" s="16"/>
      <c r="H12" s="17"/>
      <c r="I12" s="16"/>
      <c r="J12" s="27"/>
    </row>
    <row r="13" spans="2:10" ht="15">
      <c r="B13" s="12" t="s">
        <v>8</v>
      </c>
      <c r="C13" s="19"/>
      <c r="D13" s="2" t="str">
        <f>IF(G13=3,(G14-32)*0.555555556+273,IF(G13=4,G14+273,"Try Again"))</f>
        <v>Try Again</v>
      </c>
      <c r="E13" s="16"/>
      <c r="F13" s="26" t="s">
        <v>3</v>
      </c>
      <c r="G13" s="5"/>
      <c r="H13" s="16"/>
      <c r="I13" s="26" t="s">
        <v>9</v>
      </c>
      <c r="J13" s="27"/>
    </row>
    <row r="14" spans="2:10" ht="15">
      <c r="B14" s="8"/>
      <c r="C14" s="20"/>
      <c r="D14" s="16"/>
      <c r="E14" s="17"/>
      <c r="F14" s="26" t="s">
        <v>4</v>
      </c>
      <c r="G14" s="5"/>
      <c r="H14" s="16"/>
      <c r="I14" s="26" t="s">
        <v>10</v>
      </c>
      <c r="J14" s="27"/>
    </row>
    <row r="15" spans="2:10" ht="15">
      <c r="B15" s="8"/>
      <c r="C15" s="20"/>
      <c r="D15" s="17"/>
      <c r="E15" s="17"/>
      <c r="F15" s="30"/>
      <c r="G15" s="16"/>
      <c r="H15" s="17"/>
      <c r="I15" s="16"/>
      <c r="J15" s="27"/>
    </row>
    <row r="16" spans="2:10" ht="15">
      <c r="B16" s="12" t="s">
        <v>11</v>
      </c>
      <c r="C16" s="19"/>
      <c r="D16" s="6" t="str">
        <f>IF(G16=5,(G17*0.3048)/60,IF(G16=8,G17*0.3048,IF(AND(G7=1,G16=6),((G17/(((G8/2)/12)^2*3.14159265359))/60)*0.3048,IF(AND(G7=2,G16=6),(G17/(((G8/2)^2)*3.14159265359))/60*0.3048,IF(AND(G7=1,G16=7),((((1.11*(D13*1.8)*G17)/520)/(((G8/2)/12)^2*3.14159265359))/60)*0.3048,IF(AND(G7=2,G16=7),(((1.11*(D13*1.8)*G17)/520)/(((G8/2)^2)*3.14159265359))/60*0.3048,"Try Again"))))))</f>
        <v>Try Again</v>
      </c>
      <c r="E16" s="16"/>
      <c r="F16" s="26" t="s">
        <v>3</v>
      </c>
      <c r="G16" s="5"/>
      <c r="H16" s="16"/>
      <c r="I16" s="26" t="s">
        <v>12</v>
      </c>
      <c r="J16" s="27"/>
    </row>
    <row r="17" spans="2:10" ht="15">
      <c r="B17" s="8"/>
      <c r="C17" s="20"/>
      <c r="D17" s="16"/>
      <c r="E17" s="17"/>
      <c r="F17" s="26" t="s">
        <v>4</v>
      </c>
      <c r="G17" s="5"/>
      <c r="H17" s="16"/>
      <c r="I17" s="26" t="s">
        <v>15</v>
      </c>
      <c r="J17" s="27"/>
    </row>
    <row r="18" spans="2:10" ht="15">
      <c r="B18" s="8"/>
      <c r="C18" s="20"/>
      <c r="D18" s="17"/>
      <c r="E18" s="17"/>
      <c r="F18" s="30"/>
      <c r="G18" s="16"/>
      <c r="H18" s="17"/>
      <c r="I18" s="26" t="s">
        <v>16</v>
      </c>
      <c r="J18" s="27"/>
    </row>
    <row r="19" spans="2:10" ht="15">
      <c r="B19" s="8"/>
      <c r="C19" s="20"/>
      <c r="D19" s="17"/>
      <c r="E19" s="17"/>
      <c r="F19" s="30"/>
      <c r="G19" s="16"/>
      <c r="H19" s="17"/>
      <c r="I19" s="26" t="s">
        <v>17</v>
      </c>
      <c r="J19" s="27"/>
    </row>
    <row r="20" spans="2:10" ht="15">
      <c r="B20" s="12" t="s">
        <v>13</v>
      </c>
      <c r="C20" s="19"/>
      <c r="D20" s="7" t="str">
        <f>IF(G20=9,(G21/(1000*1000000)),IF(G20=10,G21/1000000,"Try Again"))</f>
        <v>Try Again</v>
      </c>
      <c r="E20" s="16"/>
      <c r="F20" s="26" t="s">
        <v>3</v>
      </c>
      <c r="G20" s="5"/>
      <c r="H20" s="16"/>
      <c r="I20" s="31"/>
      <c r="J20" s="27"/>
    </row>
    <row r="21" spans="2:10" ht="15">
      <c r="B21" s="8"/>
      <c r="C21" s="20"/>
      <c r="D21" s="16"/>
      <c r="E21" s="17"/>
      <c r="F21" s="26" t="s">
        <v>4</v>
      </c>
      <c r="G21" s="5"/>
      <c r="H21" s="16"/>
      <c r="I21" s="26" t="s">
        <v>18</v>
      </c>
      <c r="J21" s="27"/>
    </row>
    <row r="22" spans="2:10" ht="15">
      <c r="B22" s="8"/>
      <c r="C22" s="20"/>
      <c r="D22" s="17"/>
      <c r="E22" s="17"/>
      <c r="F22" s="30"/>
      <c r="G22" s="16"/>
      <c r="H22" s="17"/>
      <c r="I22" s="26" t="s">
        <v>19</v>
      </c>
      <c r="J22" s="27"/>
    </row>
    <row r="23" spans="2:10" ht="15">
      <c r="B23" s="13" t="s">
        <v>14</v>
      </c>
      <c r="C23" s="19"/>
      <c r="D23" s="2" t="str">
        <f>IF(G23=1,G24/12*0.3048,IF(G23=2,G24*0.3048,"Try Again"))</f>
        <v>Try Again</v>
      </c>
      <c r="E23" s="17"/>
      <c r="F23" s="26" t="s">
        <v>3</v>
      </c>
      <c r="G23" s="3"/>
      <c r="H23" s="17"/>
      <c r="I23" s="31"/>
      <c r="J23" s="27"/>
    </row>
    <row r="24" spans="2:10" ht="15">
      <c r="B24" s="8"/>
      <c r="C24" s="17"/>
      <c r="D24" s="17"/>
      <c r="E24" s="17"/>
      <c r="F24" s="26" t="s">
        <v>4</v>
      </c>
      <c r="G24" s="4"/>
      <c r="H24" s="17"/>
      <c r="I24" s="17"/>
      <c r="J24" s="27"/>
    </row>
    <row r="25" spans="2:10" ht="15">
      <c r="B25" s="8"/>
      <c r="C25" s="17"/>
      <c r="D25" s="17"/>
      <c r="E25" s="17"/>
      <c r="F25" s="17"/>
      <c r="G25" s="17"/>
      <c r="H25" s="17"/>
      <c r="I25" s="17"/>
      <c r="J25" s="27"/>
    </row>
    <row r="26" spans="2:10" ht="15">
      <c r="B26" s="13"/>
      <c r="C26" s="15"/>
      <c r="D26" s="15"/>
      <c r="E26" s="15"/>
      <c r="F26" s="15"/>
      <c r="G26" s="15"/>
      <c r="H26" s="15"/>
      <c r="I26" s="15"/>
      <c r="J26" s="27"/>
    </row>
    <row r="27" spans="2:10" ht="15">
      <c r="B27" s="13"/>
      <c r="C27" s="15"/>
      <c r="D27" s="15"/>
      <c r="E27" s="15"/>
      <c r="F27" s="15"/>
      <c r="G27" s="15"/>
      <c r="H27" s="15"/>
      <c r="I27" s="15"/>
      <c r="J27" s="27"/>
    </row>
    <row r="28" spans="2:10" ht="15.75" thickBot="1">
      <c r="B28" s="9"/>
      <c r="C28" s="21"/>
      <c r="D28" s="21"/>
      <c r="E28" s="21"/>
      <c r="F28" s="21"/>
      <c r="G28" s="21"/>
      <c r="H28" s="21"/>
      <c r="I28" s="21"/>
      <c r="J28" s="28"/>
    </row>
  </sheetData>
  <sheetProtection/>
  <printOptions horizontalCentered="1"/>
  <pageMargins left="1" right="1" top="1" bottom="1" header="0.5" footer="0.5"/>
  <pageSetup blackAndWhite="1" fitToHeight="1" fitToWidth="1" horizontalDpi="300" verticalDpi="300" orientation="portrait" scale="78" r:id="rId4"/>
  <drawing r:id="rId3"/>
  <legacyDrawing r:id="rId2"/>
  <oleObjects>
    <oleObject progId="Paintbrush Picture" shapeId="2015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Convertion Program</dc:title>
  <dc:subject/>
  <dc:creator> </dc:creator>
  <cp:keywords/>
  <dc:description/>
  <cp:lastModifiedBy>Leland Villalvazo</cp:lastModifiedBy>
  <cp:lastPrinted>2011-09-05T17:56:36Z</cp:lastPrinted>
  <dcterms:created xsi:type="dcterms:W3CDTF">2000-04-20T16:39:30Z</dcterms:created>
  <dcterms:modified xsi:type="dcterms:W3CDTF">2012-11-05T22:31:43Z</dcterms:modified>
  <cp:category/>
  <cp:version/>
  <cp:contentType/>
  <cp:contentStatus/>
</cp:coreProperties>
</file>